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formularz ofertowy" sheetId="2" r:id="rId1"/>
    <sheet name="Arkusz3" sheetId="3" r:id="rId2"/>
  </sheets>
  <definedNames>
    <definedName name="_xlnm._FilterDatabase" localSheetId="0" hidden="1">'formularz ofertowy'!$A$4:$U$17</definedName>
    <definedName name="_xlnm.Print_Area" localSheetId="0">'formularz ofertowy'!$A$1:$T$25</definedName>
    <definedName name="_xlnm.Print_Titles" localSheetId="0">'formularz ofertowy'!$3:$3</definedName>
  </definedNames>
  <calcPr calcId="152511"/>
</workbook>
</file>

<file path=xl/calcChain.xml><?xml version="1.0" encoding="utf-8"?>
<calcChain xmlns="http://schemas.openxmlformats.org/spreadsheetml/2006/main">
  <c r="T18" i="2" l="1"/>
  <c r="T19" i="2" s="1"/>
  <c r="T20" i="2" s="1"/>
  <c r="K5" i="2" l="1"/>
  <c r="K6" i="2"/>
  <c r="K9" i="2"/>
  <c r="K12" i="2"/>
  <c r="K15" i="2"/>
  <c r="T5" i="2" l="1"/>
  <c r="T6" i="2" l="1"/>
  <c r="T7" i="2" s="1"/>
  <c r="T8" i="2" s="1"/>
  <c r="T9" i="2"/>
  <c r="T10" i="2" s="1"/>
  <c r="T11" i="2" s="1"/>
  <c r="T12" i="2"/>
  <c r="T13" i="2" s="1"/>
  <c r="T14" i="2" s="1"/>
  <c r="T15" i="2"/>
  <c r="T16" i="2" s="1"/>
  <c r="T17" i="2" s="1"/>
</calcChain>
</file>

<file path=xl/sharedStrings.xml><?xml version="1.0" encoding="utf-8"?>
<sst xmlns="http://schemas.openxmlformats.org/spreadsheetml/2006/main" count="69" uniqueCount="53">
  <si>
    <t>Producent</t>
  </si>
  <si>
    <t>Urządzenie</t>
  </si>
  <si>
    <t>Lokalizacja</t>
  </si>
  <si>
    <t>zestaw hydroforowy Hyamat V/VP do 4 pomp</t>
  </si>
  <si>
    <t>W-wa ul. Wilcza</t>
  </si>
  <si>
    <t>Zestawu Hydroforowego IC/15/0165 ZH URZ/IC/22671 ZH-ICL/M 2.6.7B/1,50 kW+OT40W</t>
  </si>
  <si>
    <t>Przepompownia pod posadzkowa Biopomp z dwiema pompami DW VOX 100</t>
  </si>
  <si>
    <t xml:space="preserve">WILO POLSKA sp. z o.o. </t>
  </si>
  <si>
    <t>Instalcompact</t>
  </si>
  <si>
    <t>BIOCENT</t>
  </si>
  <si>
    <r>
      <rPr>
        <b/>
        <sz val="9"/>
        <color rgb="FF000000"/>
        <rFont val="Arial"/>
        <family val="2"/>
        <charset val="238"/>
      </rPr>
      <t>HYDROFOR</t>
    </r>
    <r>
      <rPr>
        <sz val="9"/>
        <color rgb="FF000000"/>
        <rFont val="Arial"/>
        <family val="2"/>
        <charset val="238"/>
      </rPr>
      <t xml:space="preserve"> COR-2 MVIE403 -2G/VR-WMS-EB; SN A/50317215-3 Q=2dm3/s, h=15m </t>
    </r>
  </si>
  <si>
    <t>Ilość przeglądów zalecana przez producenta</t>
  </si>
  <si>
    <t>1 raz w roku przez ASP</t>
  </si>
  <si>
    <t xml:space="preserve">Wyłączny dystrybutor:
KSB Pompy i Armatura Sp. z o.o.
</t>
  </si>
  <si>
    <t>20.10.2015</t>
  </si>
  <si>
    <t>15.10.2015</t>
  </si>
  <si>
    <t>Data odbioru końcowego inwestycji</t>
  </si>
  <si>
    <t xml:space="preserve"> Wilanów ul. Okrężna</t>
  </si>
  <si>
    <t>Stanisławów 
ul. Rynek 32a</t>
  </si>
  <si>
    <t xml:space="preserve">W-wa 
ul. Malczewskiego </t>
  </si>
  <si>
    <t>Pompownia ścieków MiniCompacta / Compacta / CK800</t>
  </si>
  <si>
    <t>22.09.2015</t>
  </si>
  <si>
    <t>W-wa ul. Okrężna</t>
  </si>
  <si>
    <t>2 razy w roku przez ASP</t>
  </si>
  <si>
    <t>Ilość 
kpl/szt.</t>
  </si>
  <si>
    <t xml:space="preserve">Ilość przeglądów jednego urządzenia w 2016 r. </t>
  </si>
  <si>
    <t xml:space="preserve">Ilość przeglądów jednego urządzenia w 2017 r. </t>
  </si>
  <si>
    <t xml:space="preserve">Ilość przeglądów jednego urządzenia w 2018 r. </t>
  </si>
  <si>
    <t>Łącznie ilość przeglądów dla wszystkich urzadzeń w zadaniu w latach 2016- 2018</t>
  </si>
  <si>
    <t>Koszt jednego przeglądu 
(zł netto)</t>
  </si>
  <si>
    <t>Łączny koszt przegladów
 (zł netto) 
kol. 11 X kol. 12</t>
  </si>
  <si>
    <t>Koszt filtru powietrza
(zł netto)</t>
  </si>
  <si>
    <t>Łączny koszt wymiany filtrów
(zł netto)
kol.14 x kol.15</t>
  </si>
  <si>
    <t>Koszt cylindra nawilżacza
(zł netto)</t>
  </si>
  <si>
    <t>Łączny koszt wymiany cylindrów
(zł netto)
kol.17 x kol.18</t>
  </si>
  <si>
    <t>Sumaryczny koszt przeglądów i materiałow eksploatacyjnych w okresie gwarancji
(zł netto)
kol.13+kol.16+kol.19</t>
  </si>
  <si>
    <t>Maksymalna ilość wymian filtrów  w ciągu okresu gwarancji</t>
  </si>
  <si>
    <t>Maksymalna ilość wymian cylindróww ciągu okresu gwarancji</t>
  </si>
  <si>
    <t>Razem  netto PLN</t>
  </si>
  <si>
    <t>Załącznik nr 1 do formularza oferty</t>
  </si>
  <si>
    <t>….. % VAT</t>
  </si>
  <si>
    <t>02.12.2015</t>
  </si>
  <si>
    <t>Zestaw hydroforowy ZHP5SV4.2/SD nr 22/04/2015</t>
  </si>
  <si>
    <t xml:space="preserve">Belsan sp. z o.o </t>
  </si>
  <si>
    <t>Razem  brutto PLN</t>
  </si>
  <si>
    <t xml:space="preserve">Numer </t>
  </si>
  <si>
    <t>Łącznie  części netto PLN</t>
  </si>
  <si>
    <t>Łącznie  części brutto PLN</t>
  </si>
  <si>
    <t xml:space="preserve">Zadanie nr 1 </t>
  </si>
  <si>
    <t>Zadanie nr 2</t>
  </si>
  <si>
    <t>Zadanie nr 3</t>
  </si>
  <si>
    <t>Zadanie nr 4</t>
  </si>
  <si>
    <t>Zadanie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</si>
</sst>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7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0" xfId="0" applyNumberFormat="1"/>
    <xf numFmtId="0" fontId="11" fillId="0" borderId="0" xfId="0" applyFo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4" fontId="3" fillId="0" borderId="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1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0" fillId="0" borderId="17" xfId="0" applyBorder="1"/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26" xfId="0" applyBorder="1" applyAlignment="1"/>
    <xf numFmtId="0" fontId="7" fillId="0" borderId="2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0" fontId="0" fillId="0" borderId="6" xfId="0" applyFont="1" applyBorder="1" applyAlignment="1"/>
    <xf numFmtId="0" fontId="11" fillId="0" borderId="30" xfId="0" applyFont="1" applyBorder="1"/>
    <xf numFmtId="0" fontId="11" fillId="0" borderId="29" xfId="0" applyFont="1" applyBorder="1"/>
    <xf numFmtId="0" fontId="0" fillId="0" borderId="29" xfId="0" applyBorder="1"/>
    <xf numFmtId="4" fontId="11" fillId="0" borderId="31" xfId="0" applyNumberFormat="1" applyFont="1" applyBorder="1"/>
    <xf numFmtId="0" fontId="0" fillId="0" borderId="31" xfId="0" applyBorder="1"/>
    <xf numFmtId="0" fontId="7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4" fontId="8" fillId="2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/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4" fontId="8" fillId="2" borderId="34" xfId="0" applyNumberFormat="1" applyFont="1" applyFill="1" applyBorder="1" applyAlignment="1">
      <alignment vertical="center"/>
    </xf>
    <xf numFmtId="0" fontId="0" fillId="0" borderId="17" xfId="0" applyFont="1" applyBorder="1" applyAlignment="1"/>
    <xf numFmtId="4" fontId="8" fillId="2" borderId="5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7" fillId="0" borderId="35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7" fillId="0" borderId="27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7" zoomScaleNormal="100" workbookViewId="0">
      <selection activeCell="A18" sqref="A18"/>
    </sheetView>
  </sheetViews>
  <sheetFormatPr defaultRowHeight="15.5" x14ac:dyDescent="0.35"/>
  <cols>
    <col min="1" max="1" width="14.1796875" style="3" customWidth="1"/>
    <col min="2" max="2" width="17.453125" customWidth="1"/>
    <col min="3" max="3" width="31.7265625" style="4" customWidth="1"/>
    <col min="4" max="4" width="7.453125" style="1" customWidth="1"/>
    <col min="5" max="5" width="16.81640625" style="2" customWidth="1"/>
    <col min="6" max="6" width="13.453125" customWidth="1"/>
    <col min="7" max="7" width="12.81640625" customWidth="1"/>
    <col min="8" max="8" width="10.54296875" style="1" customWidth="1"/>
    <col min="9" max="9" width="9.26953125" style="1" customWidth="1"/>
    <col min="10" max="10" width="9.7265625" style="1" customWidth="1"/>
    <col min="11" max="11" width="9.1796875" style="1"/>
    <col min="12" max="12" width="10" customWidth="1"/>
    <col min="13" max="13" width="11.453125" customWidth="1"/>
    <col min="20" max="20" width="15.1796875" customWidth="1"/>
    <col min="21" max="21" width="10" bestFit="1" customWidth="1"/>
    <col min="22" max="22" width="11" bestFit="1" customWidth="1"/>
  </cols>
  <sheetData>
    <row r="1" spans="1:20" ht="31.5" customHeight="1" x14ac:dyDescent="0.35">
      <c r="C1" s="114" t="s">
        <v>39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0" ht="16" thickBot="1" x14ac:dyDescent="0.4"/>
    <row r="3" spans="1:20" ht="126" customHeight="1" x14ac:dyDescent="0.35">
      <c r="A3" s="8" t="s">
        <v>45</v>
      </c>
      <c r="B3" s="9" t="s">
        <v>2</v>
      </c>
      <c r="C3" s="9" t="s">
        <v>1</v>
      </c>
      <c r="D3" s="10" t="s">
        <v>24</v>
      </c>
      <c r="E3" s="9" t="s">
        <v>0</v>
      </c>
      <c r="F3" s="5" t="s">
        <v>16</v>
      </c>
      <c r="G3" s="5" t="s">
        <v>11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5" t="s">
        <v>31</v>
      </c>
      <c r="O3" s="5" t="s">
        <v>36</v>
      </c>
      <c r="P3" s="5" t="s">
        <v>32</v>
      </c>
      <c r="Q3" s="5" t="s">
        <v>33</v>
      </c>
      <c r="R3" s="5" t="s">
        <v>37</v>
      </c>
      <c r="S3" s="5" t="s">
        <v>34</v>
      </c>
      <c r="T3" s="6" t="s">
        <v>35</v>
      </c>
    </row>
    <row r="4" spans="1:20" ht="18" customHeight="1" thickBot="1" x14ac:dyDescent="0.4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41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3">
        <v>20</v>
      </c>
    </row>
    <row r="5" spans="1:20" ht="40" x14ac:dyDescent="0.35">
      <c r="A5" s="115" t="s">
        <v>48</v>
      </c>
      <c r="B5" s="18" t="s">
        <v>4</v>
      </c>
      <c r="C5" s="45" t="s">
        <v>3</v>
      </c>
      <c r="D5" s="19">
        <v>1</v>
      </c>
      <c r="E5" s="19" t="s">
        <v>13</v>
      </c>
      <c r="F5" s="19" t="s">
        <v>15</v>
      </c>
      <c r="G5" s="19" t="s">
        <v>12</v>
      </c>
      <c r="H5" s="19">
        <v>1</v>
      </c>
      <c r="I5" s="19">
        <v>1</v>
      </c>
      <c r="J5" s="19">
        <v>1</v>
      </c>
      <c r="K5" s="19">
        <f t="shared" ref="K5:K15" si="0">(H5+I5+J5)*D5</f>
        <v>3</v>
      </c>
      <c r="L5" s="20"/>
      <c r="M5" s="21"/>
      <c r="N5" s="38"/>
      <c r="O5" s="39"/>
      <c r="P5" s="39"/>
      <c r="Q5" s="39"/>
      <c r="R5" s="39"/>
      <c r="S5" s="40"/>
      <c r="T5" s="30">
        <f t="shared" ref="T5:T15" si="1">M5+P5+S5</f>
        <v>0</v>
      </c>
    </row>
    <row r="6" spans="1:20" ht="40.5" thickBot="1" x14ac:dyDescent="0.4">
      <c r="A6" s="116"/>
      <c r="B6" s="22" t="s">
        <v>17</v>
      </c>
      <c r="C6" s="63" t="s">
        <v>20</v>
      </c>
      <c r="D6" s="46">
        <v>1</v>
      </c>
      <c r="E6" s="23" t="s">
        <v>13</v>
      </c>
      <c r="F6" s="46" t="s">
        <v>14</v>
      </c>
      <c r="G6" s="46" t="s">
        <v>12</v>
      </c>
      <c r="H6" s="46">
        <v>1</v>
      </c>
      <c r="I6" s="46">
        <v>1</v>
      </c>
      <c r="J6" s="46">
        <v>1</v>
      </c>
      <c r="K6" s="24">
        <f t="shared" si="0"/>
        <v>3</v>
      </c>
      <c r="L6" s="25"/>
      <c r="M6" s="26"/>
      <c r="N6" s="27"/>
      <c r="O6" s="28"/>
      <c r="P6" s="28"/>
      <c r="Q6" s="28"/>
      <c r="R6" s="28"/>
      <c r="S6" s="29"/>
      <c r="T6" s="31">
        <f t="shared" si="1"/>
        <v>0</v>
      </c>
    </row>
    <row r="7" spans="1:20" ht="14.5" x14ac:dyDescent="0.35">
      <c r="A7" s="17"/>
      <c r="B7" s="47"/>
      <c r="C7" s="62"/>
      <c r="D7" s="44"/>
      <c r="E7" s="33"/>
      <c r="F7" s="44"/>
      <c r="G7" s="44"/>
      <c r="H7" s="44"/>
      <c r="I7" s="44"/>
      <c r="J7" s="44"/>
      <c r="K7" s="7"/>
      <c r="L7" s="36"/>
      <c r="M7" s="37"/>
      <c r="N7" s="16"/>
      <c r="O7" s="16"/>
      <c r="P7" s="16"/>
      <c r="Q7" s="16"/>
      <c r="R7" s="84" t="s">
        <v>38</v>
      </c>
      <c r="S7" s="84"/>
      <c r="T7" s="83">
        <f>T5+T6</f>
        <v>0</v>
      </c>
    </row>
    <row r="8" spans="1:20" ht="15" thickBot="1" x14ac:dyDescent="0.4">
      <c r="A8" s="17"/>
      <c r="B8" s="47"/>
      <c r="C8" s="62"/>
      <c r="D8" s="44"/>
      <c r="E8" s="33"/>
      <c r="F8" s="44"/>
      <c r="G8" s="44"/>
      <c r="H8" s="44"/>
      <c r="I8" s="44"/>
      <c r="J8" s="44"/>
      <c r="K8" s="7"/>
      <c r="L8" s="36"/>
      <c r="M8" s="37"/>
      <c r="N8" s="16"/>
      <c r="O8" s="16"/>
      <c r="P8" s="16"/>
      <c r="Q8" s="16"/>
      <c r="R8" s="84" t="s">
        <v>44</v>
      </c>
      <c r="S8" s="84"/>
      <c r="T8" s="106">
        <f>T7*1.23</f>
        <v>0</v>
      </c>
    </row>
    <row r="9" spans="1:20" ht="26.5" thickBot="1" x14ac:dyDescent="0.4">
      <c r="A9" s="70" t="s">
        <v>49</v>
      </c>
      <c r="B9" s="71" t="s">
        <v>19</v>
      </c>
      <c r="C9" s="48" t="s">
        <v>6</v>
      </c>
      <c r="D9" s="49">
        <v>1</v>
      </c>
      <c r="E9" s="72" t="s">
        <v>9</v>
      </c>
      <c r="F9" s="72" t="s">
        <v>41</v>
      </c>
      <c r="G9" s="49" t="s">
        <v>12</v>
      </c>
      <c r="H9" s="49">
        <v>1</v>
      </c>
      <c r="I9" s="49">
        <v>1</v>
      </c>
      <c r="J9" s="49">
        <v>1</v>
      </c>
      <c r="K9" s="49">
        <f t="shared" si="0"/>
        <v>3</v>
      </c>
      <c r="L9" s="50"/>
      <c r="M9" s="51"/>
      <c r="N9" s="73"/>
      <c r="O9" s="74"/>
      <c r="P9" s="74"/>
      <c r="Q9" s="74"/>
      <c r="R9" s="74"/>
      <c r="S9" s="75"/>
      <c r="T9" s="52">
        <f t="shared" si="1"/>
        <v>0</v>
      </c>
    </row>
    <row r="10" spans="1:20" ht="14.5" x14ac:dyDescent="0.35">
      <c r="A10" s="76"/>
      <c r="B10" s="77"/>
      <c r="C10" s="57"/>
      <c r="D10" s="58"/>
      <c r="E10" s="78"/>
      <c r="F10" s="61"/>
      <c r="G10" s="58"/>
      <c r="H10" s="58"/>
      <c r="I10" s="58"/>
      <c r="J10" s="58"/>
      <c r="K10" s="58"/>
      <c r="L10" s="59"/>
      <c r="M10" s="60"/>
      <c r="N10" s="39"/>
      <c r="O10" s="39"/>
      <c r="P10" s="39"/>
      <c r="Q10" s="39"/>
      <c r="R10" s="84" t="s">
        <v>38</v>
      </c>
      <c r="S10" s="84"/>
      <c r="T10" s="82">
        <f>T9</f>
        <v>0</v>
      </c>
    </row>
    <row r="11" spans="1:20" ht="15" thickBot="1" x14ac:dyDescent="0.4">
      <c r="A11" s="42"/>
      <c r="B11" s="43"/>
      <c r="C11" s="33"/>
      <c r="D11" s="7"/>
      <c r="E11" s="34"/>
      <c r="F11" s="35"/>
      <c r="G11" s="7"/>
      <c r="H11" s="7"/>
      <c r="I11" s="7"/>
      <c r="J11" s="7"/>
      <c r="K11" s="7"/>
      <c r="L11" s="36"/>
      <c r="M11" s="37"/>
      <c r="N11" s="16"/>
      <c r="O11" s="16"/>
      <c r="P11" s="16"/>
      <c r="Q11" s="16"/>
      <c r="R11" s="84" t="s">
        <v>44</v>
      </c>
      <c r="S11" s="84"/>
      <c r="T11" s="106">
        <f>T10*1.23</f>
        <v>0</v>
      </c>
    </row>
    <row r="12" spans="1:20" ht="30.5" thickBot="1" x14ac:dyDescent="0.4">
      <c r="A12" s="70" t="s">
        <v>50</v>
      </c>
      <c r="B12" s="71" t="s">
        <v>19</v>
      </c>
      <c r="C12" s="48" t="s">
        <v>5</v>
      </c>
      <c r="D12" s="49">
        <v>1</v>
      </c>
      <c r="E12" s="72" t="s">
        <v>8</v>
      </c>
      <c r="F12" s="72" t="s">
        <v>41</v>
      </c>
      <c r="G12" s="49" t="s">
        <v>12</v>
      </c>
      <c r="H12" s="49">
        <v>1</v>
      </c>
      <c r="I12" s="49">
        <v>1</v>
      </c>
      <c r="J12" s="49">
        <v>1</v>
      </c>
      <c r="K12" s="49">
        <f t="shared" si="0"/>
        <v>3</v>
      </c>
      <c r="L12" s="50"/>
      <c r="M12" s="51"/>
      <c r="N12" s="73"/>
      <c r="O12" s="74"/>
      <c r="P12" s="74"/>
      <c r="Q12" s="74"/>
      <c r="R12" s="74"/>
      <c r="S12" s="75"/>
      <c r="T12" s="52">
        <f t="shared" si="1"/>
        <v>0</v>
      </c>
    </row>
    <row r="13" spans="1:20" ht="15" thickBot="1" x14ac:dyDescent="0.4">
      <c r="A13" s="76"/>
      <c r="B13" s="77"/>
      <c r="C13" s="57"/>
      <c r="D13" s="58"/>
      <c r="E13" s="78"/>
      <c r="F13" s="61"/>
      <c r="G13" s="58"/>
      <c r="H13" s="58"/>
      <c r="I13" s="58"/>
      <c r="J13" s="58"/>
      <c r="K13" s="58"/>
      <c r="L13" s="59"/>
      <c r="M13" s="60"/>
      <c r="N13" s="39"/>
      <c r="O13" s="39"/>
      <c r="P13" s="39"/>
      <c r="Q13" s="39"/>
      <c r="R13" s="84" t="s">
        <v>38</v>
      </c>
      <c r="S13" s="84"/>
      <c r="T13" s="82">
        <f>T12</f>
        <v>0</v>
      </c>
    </row>
    <row r="14" spans="1:20" ht="15" thickBot="1" x14ac:dyDescent="0.4">
      <c r="A14" s="76"/>
      <c r="B14" s="77"/>
      <c r="C14" s="57"/>
      <c r="D14" s="58"/>
      <c r="E14" s="78"/>
      <c r="F14" s="61"/>
      <c r="G14" s="58"/>
      <c r="H14" s="58"/>
      <c r="I14" s="58"/>
      <c r="J14" s="58"/>
      <c r="K14" s="58"/>
      <c r="L14" s="59"/>
      <c r="M14" s="60"/>
      <c r="N14" s="39"/>
      <c r="O14" s="39"/>
      <c r="P14" s="39"/>
      <c r="Q14" s="39"/>
      <c r="R14" s="84" t="s">
        <v>44</v>
      </c>
      <c r="S14" s="84"/>
      <c r="T14" s="106">
        <f>T13*1.23</f>
        <v>0</v>
      </c>
    </row>
    <row r="15" spans="1:20" ht="35" thickBot="1" x14ac:dyDescent="0.4">
      <c r="A15" s="90" t="s">
        <v>51</v>
      </c>
      <c r="B15" s="91" t="s">
        <v>18</v>
      </c>
      <c r="C15" s="107" t="s">
        <v>10</v>
      </c>
      <c r="D15" s="53">
        <v>1</v>
      </c>
      <c r="E15" s="92" t="s">
        <v>7</v>
      </c>
      <c r="F15" s="92" t="s">
        <v>21</v>
      </c>
      <c r="G15" s="53" t="s">
        <v>12</v>
      </c>
      <c r="H15" s="53">
        <v>1</v>
      </c>
      <c r="I15" s="53">
        <v>1</v>
      </c>
      <c r="J15" s="53">
        <v>1</v>
      </c>
      <c r="K15" s="53">
        <f t="shared" si="0"/>
        <v>3</v>
      </c>
      <c r="L15" s="54"/>
      <c r="M15" s="55"/>
      <c r="N15" s="38"/>
      <c r="O15" s="39"/>
      <c r="P15" s="39"/>
      <c r="Q15" s="39"/>
      <c r="R15" s="39"/>
      <c r="S15" s="40"/>
      <c r="T15" s="56">
        <f t="shared" si="1"/>
        <v>0</v>
      </c>
    </row>
    <row r="16" spans="1:20" ht="14.5" x14ac:dyDescent="0.35">
      <c r="A16" s="76"/>
      <c r="B16" s="77"/>
      <c r="C16" s="80"/>
      <c r="D16" s="58"/>
      <c r="E16" s="81"/>
      <c r="F16" s="81"/>
      <c r="G16" s="58"/>
      <c r="H16" s="58"/>
      <c r="I16" s="58"/>
      <c r="J16" s="58"/>
      <c r="K16" s="58"/>
      <c r="L16" s="59"/>
      <c r="M16" s="60"/>
      <c r="N16" s="39"/>
      <c r="O16" s="39"/>
      <c r="P16" s="39"/>
      <c r="Q16" s="39"/>
      <c r="R16" s="105" t="s">
        <v>38</v>
      </c>
      <c r="S16" s="105"/>
      <c r="T16" s="94">
        <f>T15</f>
        <v>0</v>
      </c>
    </row>
    <row r="17" spans="1:20" ht="15" thickBot="1" x14ac:dyDescent="0.4">
      <c r="A17" s="95"/>
      <c r="B17" s="96"/>
      <c r="C17" s="108"/>
      <c r="D17" s="98"/>
      <c r="E17" s="109"/>
      <c r="F17" s="109"/>
      <c r="G17" s="98"/>
      <c r="H17" s="98"/>
      <c r="I17" s="98"/>
      <c r="J17" s="98"/>
      <c r="K17" s="98"/>
      <c r="L17" s="101"/>
      <c r="M17" s="102"/>
      <c r="N17" s="28"/>
      <c r="O17" s="28"/>
      <c r="P17" s="28"/>
      <c r="Q17" s="28"/>
      <c r="R17" s="110" t="s">
        <v>44</v>
      </c>
      <c r="S17" s="110"/>
      <c r="T17" s="106">
        <f>T16*1.23</f>
        <v>0</v>
      </c>
    </row>
    <row r="18" spans="1:20" ht="22.5" customHeight="1" thickBot="1" x14ac:dyDescent="0.4">
      <c r="A18" s="111" t="s">
        <v>52</v>
      </c>
      <c r="B18" s="64" t="s">
        <v>22</v>
      </c>
      <c r="C18" s="65" t="s">
        <v>42</v>
      </c>
      <c r="D18" s="66">
        <v>1</v>
      </c>
      <c r="E18" s="67" t="s">
        <v>43</v>
      </c>
      <c r="F18" s="79" t="s">
        <v>14</v>
      </c>
      <c r="G18" s="66" t="s">
        <v>23</v>
      </c>
      <c r="H18" s="66">
        <v>2</v>
      </c>
      <c r="I18" s="66">
        <v>2</v>
      </c>
      <c r="J18" s="66">
        <v>2</v>
      </c>
      <c r="K18" s="66">
        <v>6</v>
      </c>
      <c r="L18" s="68"/>
      <c r="M18" s="69"/>
      <c r="N18" s="112"/>
      <c r="O18" s="112"/>
      <c r="P18" s="112"/>
      <c r="Q18" s="112"/>
      <c r="R18" s="110"/>
      <c r="S18" s="113"/>
      <c r="T18" s="69">
        <f>M18</f>
        <v>0</v>
      </c>
    </row>
    <row r="19" spans="1:20" ht="16.5" customHeight="1" x14ac:dyDescent="0.35">
      <c r="A19" s="76"/>
      <c r="B19" s="77"/>
      <c r="C19" s="57"/>
      <c r="D19" s="58"/>
      <c r="E19" s="78"/>
      <c r="F19" s="61"/>
      <c r="G19" s="58"/>
      <c r="H19" s="58"/>
      <c r="I19" s="58"/>
      <c r="J19" s="58"/>
      <c r="K19" s="58"/>
      <c r="L19" s="59"/>
      <c r="M19" s="60"/>
      <c r="N19" s="39"/>
      <c r="O19" s="39"/>
      <c r="P19" s="39"/>
      <c r="Q19" s="39"/>
      <c r="R19" s="105" t="s">
        <v>38</v>
      </c>
      <c r="S19" s="93"/>
      <c r="T19" s="94">
        <f>T18</f>
        <v>0</v>
      </c>
    </row>
    <row r="20" spans="1:20" ht="16.5" customHeight="1" thickBot="1" x14ac:dyDescent="0.4">
      <c r="A20" s="95"/>
      <c r="B20" s="96"/>
      <c r="C20" s="97"/>
      <c r="D20" s="98"/>
      <c r="E20" s="99"/>
      <c r="F20" s="100"/>
      <c r="G20" s="98"/>
      <c r="H20" s="98"/>
      <c r="I20" s="98"/>
      <c r="J20" s="98"/>
      <c r="K20" s="98"/>
      <c r="L20" s="101"/>
      <c r="M20" s="102"/>
      <c r="N20" s="28"/>
      <c r="O20" s="28"/>
      <c r="P20" s="28"/>
      <c r="Q20" s="28"/>
      <c r="R20" s="110" t="s">
        <v>44</v>
      </c>
      <c r="S20" s="103"/>
      <c r="T20" s="104">
        <f>T19/4.1749</f>
        <v>0</v>
      </c>
    </row>
    <row r="21" spans="1:20" ht="16" thickBot="1" x14ac:dyDescent="0.4">
      <c r="T21" s="32"/>
    </row>
    <row r="22" spans="1:20" ht="16" thickBot="1" x14ac:dyDescent="0.4">
      <c r="P22" s="85" t="s">
        <v>46</v>
      </c>
      <c r="Q22" s="86"/>
      <c r="R22" s="87"/>
      <c r="S22" s="87"/>
      <c r="T22" s="88"/>
    </row>
    <row r="23" spans="1:20" ht="16" thickBot="1" x14ac:dyDescent="0.4">
      <c r="P23" s="15"/>
      <c r="Q23" s="15"/>
      <c r="S23" t="s">
        <v>40</v>
      </c>
    </row>
    <row r="24" spans="1:20" ht="16" thickBot="1" x14ac:dyDescent="0.4">
      <c r="P24" s="85" t="s">
        <v>47</v>
      </c>
      <c r="Q24" s="87"/>
      <c r="R24" s="87"/>
      <c r="S24" s="87"/>
      <c r="T24" s="89"/>
    </row>
    <row r="25" spans="1:20" x14ac:dyDescent="0.35">
      <c r="T25" s="14"/>
    </row>
  </sheetData>
  <autoFilter ref="A4:U17"/>
  <mergeCells count="2">
    <mergeCell ref="C1:M1"/>
    <mergeCell ref="A5:A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ofertowy</vt:lpstr>
      <vt:lpstr>Arkusz3</vt:lpstr>
      <vt:lpstr>'formularz ofertowy'!Obszar_wydruku</vt:lpstr>
      <vt:lpstr>'formularz ofertowy'!Tytuły_wydruku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2016-08-03T09:56:05Z</dcterms:modified>
</cp:coreProperties>
</file>